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755" windowHeight="11475"/>
  </bookViews>
  <sheets>
    <sheet name="Sheet1" sheetId="1" r:id="rId1"/>
  </sheets>
  <definedNames>
    <definedName name="_xlnm.Print_Area" localSheetId="0">Sheet1!$A$1:$J$136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1" i="1" l="1"/>
  <c r="G61" i="1" l="1"/>
  <c r="G60" i="1" l="1"/>
  <c r="G73" i="1" l="1"/>
  <c r="J90" i="1"/>
  <c r="I90" i="1"/>
  <c r="H90" i="1"/>
  <c r="G90" i="1"/>
  <c r="G89" i="1"/>
  <c r="G24" i="1" l="1"/>
  <c r="H81" i="1" l="1"/>
  <c r="I81" i="1"/>
  <c r="J81" i="1"/>
  <c r="H73" i="1"/>
  <c r="I73" i="1"/>
  <c r="J73" i="1"/>
  <c r="G105" i="1" l="1"/>
  <c r="H117" i="1" l="1"/>
  <c r="H116" i="1" s="1"/>
  <c r="I117" i="1"/>
  <c r="I116" i="1" s="1"/>
  <c r="J117" i="1"/>
  <c r="J116" i="1" s="1"/>
  <c r="G117" i="1"/>
  <c r="H105" i="1"/>
  <c r="H104" i="1" s="1"/>
  <c r="I105" i="1"/>
  <c r="I104" i="1" s="1"/>
  <c r="J105" i="1"/>
  <c r="J104" i="1" s="1"/>
  <c r="G104" i="1"/>
  <c r="G102" i="1" l="1"/>
  <c r="G44" i="1" l="1"/>
  <c r="G18" i="1"/>
  <c r="G131" i="1" l="1"/>
  <c r="G116" i="1" s="1"/>
  <c r="G36" i="1"/>
  <c r="G23" i="1" s="1"/>
  <c r="G14" i="1" l="1"/>
  <c r="G16" i="1"/>
  <c r="G15" i="1"/>
  <c r="G114" i="1"/>
  <c r="G13" i="1" l="1"/>
</calcChain>
</file>

<file path=xl/sharedStrings.xml><?xml version="1.0" encoding="utf-8"?>
<sst xmlns="http://schemas.openxmlformats.org/spreadsheetml/2006/main" count="240" uniqueCount="126">
  <si>
    <t>Глава</t>
  </si>
  <si>
    <t>раздел</t>
  </si>
  <si>
    <t>подраздел</t>
  </si>
  <si>
    <t>целевая статья</t>
  </si>
  <si>
    <t>вид расхода</t>
  </si>
  <si>
    <t>005</t>
  </si>
  <si>
    <t>01</t>
  </si>
  <si>
    <t>Функционирование высшего должностного лица субъекта Российской Федерации и органа местного самоуправления</t>
  </si>
  <si>
    <t>02</t>
  </si>
  <si>
    <t>Глава муниципального образования</t>
  </si>
  <si>
    <t>8810020000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</si>
  <si>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</si>
  <si>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</si>
  <si>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</si>
  <si>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</si>
  <si>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</si>
  <si>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</si>
  <si>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Финансовое беспечение выполнения функций органов местного самоуправления</t>
  </si>
  <si>
    <t>9810020000</t>
  </si>
  <si>
    <t>Иные выплаты персоналу государственных (муниципальных) органов, за исключением фонда оплаты труда</t>
  </si>
  <si>
    <t>122</t>
  </si>
  <si>
    <t>Прочая закупка товаров, работ и услуг для обеспечения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</si>
  <si>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</si>
  <si>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</si>
  <si>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</si>
  <si>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</si>
  <si>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</si>
  <si>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Субвенции на осуществление переданных государственных полномочий Республики Дагестан по образованию и осуществлению деятельности административных комиссий</t>
  </si>
  <si>
    <t>9980077710</t>
  </si>
  <si>
    <t>Закупка товаров, работ, услуг в целях капитального ремонта государственного (муниципального) имущества</t>
  </si>
  <si>
    <t>243</t>
  </si>
  <si>
    <t>Субвенции на осуществление переданных государственных полномочий Республики Дагестан по образованию и осуществлению деятельности комиссий по делам несовершеннолетних и защите их прав</t>
  </si>
  <si>
    <t>9980077720</t>
  </si>
  <si>
    <t>Резервный фонд</t>
  </si>
  <si>
    <t>11</t>
  </si>
  <si>
    <t xml:space="preserve">резервный фонд внутригородского района </t>
  </si>
  <si>
    <t>9990020680</t>
  </si>
  <si>
    <t xml:space="preserve">резервные средства </t>
  </si>
  <si>
    <t>870</t>
  </si>
  <si>
    <t>Другие общегосударственные вопросы</t>
  </si>
  <si>
    <t>13</t>
  </si>
  <si>
    <t>Учреждения по обеспечению хозяйственного обслуживания</t>
  </si>
  <si>
    <t>9620009399</t>
  </si>
  <si>
    <t>Фонд оплаты трудагосударственных (муниципальных)  органов</t>
  </si>
  <si>
    <t xml:space="preserve">Взносы по обязательному социальному страхованию на выплаты по оплате труда работников и иные выплаты работникам государственных (муниципальных ) органов
</t>
  </si>
  <si>
    <t>Жилищно-коммунальное хозяйство</t>
  </si>
  <si>
    <t>05</t>
  </si>
  <si>
    <t>Благоустройство</t>
  </si>
  <si>
    <t>03</t>
  </si>
  <si>
    <t>Прочие мероприятия по благоустройству(уборка территории)</t>
  </si>
  <si>
    <t>9660005000</t>
  </si>
  <si>
    <t>07</t>
  </si>
  <si>
    <t>Прочая закупка товаров, работ и услуг для обеспечения расходов в области образования</t>
  </si>
  <si>
    <t>Субвенции на осуществление государственных полномочий Республики Дагестан по организации и осуществлению деятельности по опеке и попечительству</t>
  </si>
  <si>
    <t>9980077740</t>
  </si>
  <si>
    <t>Культура и кинематография</t>
  </si>
  <si>
    <t>08</t>
  </si>
  <si>
    <t>Другие вопросы в области культуры и кинематографии</t>
  </si>
  <si>
    <t>0860002040</t>
  </si>
  <si>
    <t xml:space="preserve">Прочая закупка товаров, работ и услуг для обеспечения расходов  в области культуры </t>
  </si>
  <si>
    <t>Физическая культура и спорт</t>
  </si>
  <si>
    <t xml:space="preserve">Физическая культура </t>
  </si>
  <si>
    <t xml:space="preserve">Прочая закупка товаров, работ и услуг для обеспечения расходов  в области физической культуры </t>
  </si>
  <si>
    <t>Общегосударственные вопросы</t>
  </si>
  <si>
    <t>025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</si>
  <si>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</si>
  <si>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</si>
  <si>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9130020000</t>
  </si>
  <si>
    <t>9120020000</t>
  </si>
  <si>
    <t>Обшегосударственные вопросы</t>
  </si>
  <si>
    <t>024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</si>
  <si>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</si>
  <si>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</si>
  <si>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Содержание детей в семьях опекунов</t>
  </si>
  <si>
    <t>2230781520</t>
  </si>
  <si>
    <t>Единовременные пособия при всех формах устройства в семью</t>
  </si>
  <si>
    <t>2230752600</t>
  </si>
  <si>
    <t>Социальная политика</t>
  </si>
  <si>
    <t>Охрана семьи и детства</t>
  </si>
  <si>
    <r>
      <rPr>
        <b/>
        <sz val="12"/>
        <rFont val="Times New Roman"/>
        <family val="1"/>
        <charset val="204"/>
      </rPr>
      <t>Собрание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депутатов внутригородского района "Кировский район" г.Махачкала</t>
    </r>
  </si>
  <si>
    <t>Всего расходов  по Администрации МО внутригородского района "Кировский  район"г. Махачкала</t>
  </si>
  <si>
    <t>Финансовое управление Администрации МО  внутригородского района "Кировский район" г.Махачкала</t>
  </si>
  <si>
    <t xml:space="preserve">          01</t>
  </si>
  <si>
    <t>Всего расходов  по МО внутригородского района "Кировский  район"г. Махачкала</t>
  </si>
  <si>
    <t>Общегосударственные расходы по Администрации</t>
  </si>
  <si>
    <t>Общегосударственные расходы Всего</t>
  </si>
  <si>
    <t>Молодежная политика и оздоровление детей</t>
  </si>
  <si>
    <t>Образование</t>
  </si>
  <si>
    <t>7700143105</t>
  </si>
  <si>
    <t>1П00007950</t>
  </si>
  <si>
    <t>Уплата иных платежей</t>
  </si>
  <si>
    <t>Реконструкция здания администрациии</t>
  </si>
  <si>
    <t xml:space="preserve"> Председатель представительного органа муниципального образования</t>
  </si>
  <si>
    <t>9110020000</t>
  </si>
  <si>
    <t>Единовременные пособия гражданам, усыновившим, взявшим под опеку ребенка из числа детей-сирот</t>
  </si>
  <si>
    <t>2230781530</t>
  </si>
  <si>
    <t>Субвенция на осуществление полномочий по  составлению (изменению) списков кандидатов в присяжные заседатели Федеральных судов общей юрисдикции РФ</t>
  </si>
  <si>
    <t>Расходы  на осуществление полномочий по  составлению (изменению) списков кандидатов в присяжные заседатели Федеральных судов общей юрисдикции РФ</t>
  </si>
  <si>
    <t xml:space="preserve">Уплата прочих налогов, сборов </t>
  </si>
  <si>
    <t>853</t>
  </si>
  <si>
    <t>Доплата к пенсии</t>
  </si>
  <si>
    <t>Социальная доплата</t>
  </si>
  <si>
    <t>Пенсии и пособия</t>
  </si>
  <si>
    <t>Исполнение судебных актов РФ и мировых соглашений по возмещению вреда, причиненного в результате незаконных действий или бездействия органов государственной власти, либо должностных лиц этих органов, а также в результате деятельности казенных учреждений</t>
  </si>
  <si>
    <t>Депутаты представительного органа муниципального образования</t>
  </si>
  <si>
    <t>244(19-370)</t>
  </si>
  <si>
    <t xml:space="preserve">9980051200 </t>
  </si>
  <si>
    <t>Выборы в представительные органы</t>
  </si>
  <si>
    <t>Обеспечение проведения выборов и референдумов</t>
  </si>
  <si>
    <t>0200002000</t>
  </si>
  <si>
    <t>880</t>
  </si>
  <si>
    <t>Муниципальная программа "Комплексные меры по профилактике правонарушений на территории внутригородского района "Кировский район" г.Махачкала на 2020-2022 годы".</t>
  </si>
  <si>
    <t>Расходы на приобретение и установку видеорегистраторов на избирательных участках</t>
  </si>
  <si>
    <t>Закупка энергетических ресурсов</t>
  </si>
  <si>
    <t>Другие вопросы в области социальной политики</t>
  </si>
  <si>
    <t>313(21-526)</t>
  </si>
  <si>
    <t>Развитие муниципальной службы в Республике Дагестан</t>
  </si>
  <si>
    <t>0100199590</t>
  </si>
  <si>
    <t>Мероприятия в области физической культуры по программе "Развитие физической культуры и спорта на территории внутригородского района "Кировский район" г.Махачкалы на 2021-2023 годы"</t>
  </si>
  <si>
    <t>Мероприятия в области культуры по программе "Развитие культуры на территории внутригородского района "Кировский район" г.Махачкалы на 2021-2023 годы"</t>
  </si>
  <si>
    <t>Мероприятия по молодежной политике по программе "Развитие молодежной политики" во внутригородском районе "Кировский район" г.Махачкалы на 2021-2023 годы"</t>
  </si>
  <si>
    <t xml:space="preserve">Сумма на 2022г. </t>
  </si>
  <si>
    <t>Ведомственная структура расходов бюджета  муниципального образования внутригородского района "Кировский район" город Махачкала  на 2022 год.</t>
  </si>
  <si>
    <t>Приложение №5 к Решению Собрания депутатов внутригородского района "Кировский район" г.Махачкалы   от_________ №______</t>
  </si>
  <si>
    <t>Расходы по муниципальной программе "Развитие муниципальной службы в муниципальном образовании внутригородского района "Кировский район" г.Махачкалы" на 2022 год"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</si>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</sst>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Arial Cyr"/>
      <charset val="204"/>
    </font>
    <font>
      <i/>
      <sz val="12"/>
      <name val="Arial Cyr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i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2" borderId="0"/>
  </cellStyleXfs>
  <cellXfs count="48">
    <xf numFmtId="0" fontId="0" fillId="0" borderId="0" xfId="0"/>
    <xf numFmtId="49" fontId="0" fillId="0" borderId="0" xfId="0" applyNumberFormat="1" applyAlignment="1"/>
    <xf numFmtId="0" fontId="1" fillId="0" borderId="0" xfId="0" applyFont="1" applyFill="1" applyAlignment="1">
      <alignment wrapText="1"/>
    </xf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164" fontId="1" fillId="0" borderId="0" xfId="0" applyNumberFormat="1" applyFont="1" applyFill="1"/>
    <xf numFmtId="0" fontId="4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/>
    <xf numFmtId="0" fontId="5" fillId="0" borderId="1" xfId="0" applyFont="1" applyFill="1" applyBorder="1"/>
    <xf numFmtId="164" fontId="6" fillId="2" borderId="1" xfId="0" applyNumberFormat="1" applyFont="1" applyFill="1" applyBorder="1"/>
    <xf numFmtId="0" fontId="6" fillId="0" borderId="1" xfId="0" applyFont="1" applyFill="1" applyBorder="1" applyAlignment="1">
      <alignment horizontal="left" wrapText="1"/>
    </xf>
    <xf numFmtId="164" fontId="7" fillId="2" borderId="1" xfId="0" applyNumberFormat="1" applyFont="1" applyFill="1" applyBorder="1"/>
    <xf numFmtId="0" fontId="8" fillId="0" borderId="1" xfId="0" applyFont="1" applyFill="1" applyBorder="1" applyAlignment="1">
      <alignment wrapText="1"/>
    </xf>
    <xf numFmtId="49" fontId="6" fillId="3" borderId="1" xfId="1" applyNumberFormat="1" applyFont="1" applyFill="1" applyBorder="1"/>
    <xf numFmtId="0" fontId="6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49" fontId="5" fillId="4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49" fontId="5" fillId="3" borderId="1" xfId="0" applyNumberFormat="1" applyFont="1" applyFill="1" applyBorder="1"/>
    <xf numFmtId="0" fontId="5" fillId="0" borderId="1" xfId="0" applyFont="1" applyBorder="1"/>
    <xf numFmtId="49" fontId="6" fillId="2" borderId="1" xfId="0" applyNumberFormat="1" applyFont="1" applyFill="1" applyBorder="1"/>
    <xf numFmtId="0" fontId="11" fillId="0" borderId="1" xfId="0" applyFont="1" applyFill="1" applyBorder="1"/>
    <xf numFmtId="49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right"/>
    </xf>
    <xf numFmtId="49" fontId="6" fillId="2" borderId="1" xfId="0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horizontal="right"/>
    </xf>
    <xf numFmtId="2" fontId="0" fillId="0" borderId="0" xfId="0" applyNumberFormat="1"/>
    <xf numFmtId="164" fontId="5" fillId="0" borderId="1" xfId="0" applyNumberFormat="1" applyFont="1" applyBorder="1"/>
    <xf numFmtId="164" fontId="11" fillId="0" borderId="1" xfId="0" applyNumberFormat="1" applyFont="1" applyBorder="1"/>
    <xf numFmtId="0" fontId="0" fillId="0" borderId="0" xfId="0" applyFont="1"/>
    <xf numFmtId="164" fontId="0" fillId="0" borderId="0" xfId="0" applyNumberFormat="1"/>
    <xf numFmtId="49" fontId="5" fillId="0" borderId="1" xfId="0" applyNumberFormat="1" applyFont="1" applyFill="1" applyBorder="1" applyAlignment="1">
      <alignment horizontal="right" wrapText="1"/>
    </xf>
    <xf numFmtId="49" fontId="5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wrapText="1"/>
    </xf>
    <xf numFmtId="49" fontId="0" fillId="0" borderId="0" xfId="0" applyNumberFormat="1" applyAlignment="1">
      <alignment vertical="center" wrapText="1"/>
    </xf>
    <xf numFmtId="0" fontId="6" fillId="3" borderId="1" xfId="0" applyFont="1" applyFill="1" applyBorder="1" applyAlignment="1">
      <alignment wrapText="1"/>
    </xf>
    <xf numFmtId="164" fontId="6" fillId="2" borderId="0" xfId="0" applyNumberFormat="1" applyFont="1" applyFill="1" applyBorder="1"/>
    <xf numFmtId="164" fontId="6" fillId="2" borderId="2" xfId="0" applyNumberFormat="1" applyFont="1" applyFill="1" applyBorder="1"/>
    <xf numFmtId="0" fontId="1" fillId="0" borderId="1" xfId="0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Alignment="1">
      <alignment horizontal="center" wrapText="1"/>
    </xf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6"/>
  <sheetViews>
    <sheetView tabSelected="1" view="pageBreakPreview" topLeftCell="A2" zoomScaleSheetLayoutView="100" workbookViewId="0">
      <selection activeCell="G35" sqref="G35"/>
    </sheetView>
  </sheetViews>
  <sheetFormatPr defaultRowHeight="15" x14ac:dyDescent="0.25"/>
  <cols>
    <col min="1" max="1" width="37.42578125" customWidth="1"/>
    <col min="4" max="4" width="12.7109375" customWidth="1"/>
    <col min="5" max="5" width="13" customWidth="1"/>
    <col min="6" max="6" width="12.140625" customWidth="1"/>
    <col min="7" max="7" width="11.42578125" customWidth="1"/>
    <col min="8" max="10" width="9.140625" hidden="1" customWidth="1"/>
    <col min="12" max="12" width="9.140625" style="30"/>
  </cols>
  <sheetData>
    <row r="1" spans="1:14" ht="15" customHeight="1" x14ac:dyDescent="0.25">
      <c r="C1" s="39"/>
      <c r="D1" s="39"/>
      <c r="E1" s="46" t="s">
        <v>123</v>
      </c>
      <c r="F1" s="46"/>
      <c r="G1" s="46"/>
      <c r="H1" s="46"/>
      <c r="I1" s="46"/>
      <c r="J1" s="46"/>
    </row>
    <row r="2" spans="1:14" x14ac:dyDescent="0.25">
      <c r="C2" s="39"/>
      <c r="D2" s="39"/>
      <c r="E2" s="46"/>
      <c r="F2" s="46"/>
      <c r="G2" s="46"/>
      <c r="H2" s="46"/>
      <c r="I2" s="46"/>
      <c r="J2" s="46"/>
    </row>
    <row r="3" spans="1:14" x14ac:dyDescent="0.25">
      <c r="C3" s="39"/>
      <c r="D3" s="39"/>
      <c r="E3" s="46"/>
      <c r="F3" s="46"/>
      <c r="G3" s="46"/>
      <c r="H3" s="46"/>
      <c r="I3" s="46"/>
      <c r="J3" s="46"/>
    </row>
    <row r="4" spans="1:14" x14ac:dyDescent="0.25">
      <c r="C4" s="39"/>
      <c r="D4" s="39"/>
      <c r="E4" s="46"/>
      <c r="F4" s="46"/>
      <c r="G4" s="46"/>
      <c r="H4" s="46"/>
      <c r="I4" s="46"/>
      <c r="J4" s="46"/>
    </row>
    <row r="5" spans="1:14" ht="27" customHeight="1" x14ac:dyDescent="0.25">
      <c r="C5" s="39"/>
      <c r="D5" s="39"/>
      <c r="E5" s="39"/>
      <c r="F5" s="39"/>
      <c r="G5" s="39"/>
      <c r="H5" s="39"/>
      <c r="I5" s="39"/>
      <c r="J5" s="39"/>
    </row>
    <row r="6" spans="1:14" x14ac:dyDescent="0.25">
      <c r="C6" s="1"/>
      <c r="D6" s="1"/>
      <c r="E6" s="1"/>
      <c r="F6" s="1"/>
      <c r="G6" s="1"/>
      <c r="H6" s="1"/>
      <c r="I6" s="1"/>
      <c r="J6" s="1"/>
    </row>
    <row r="7" spans="1:14" ht="9.75" customHeight="1" x14ac:dyDescent="0.25">
      <c r="C7" s="1"/>
      <c r="D7" s="1"/>
      <c r="E7" s="1"/>
      <c r="F7" s="1"/>
      <c r="G7" s="1"/>
      <c r="H7" s="1"/>
      <c r="I7" s="1"/>
      <c r="J7" s="1"/>
    </row>
    <row r="8" spans="1:14" ht="15.75" hidden="1" x14ac:dyDescent="0.25">
      <c r="A8" s="2"/>
      <c r="B8" s="3"/>
      <c r="C8" s="4"/>
      <c r="D8" s="4"/>
      <c r="E8" s="4"/>
      <c r="F8" s="5"/>
      <c r="G8" s="6"/>
    </row>
    <row r="9" spans="1:14" ht="30" customHeight="1" x14ac:dyDescent="0.25">
      <c r="A9" s="45" t="s">
        <v>122</v>
      </c>
      <c r="B9" s="45"/>
      <c r="C9" s="45"/>
      <c r="D9" s="45"/>
      <c r="E9" s="45"/>
      <c r="F9" s="45"/>
      <c r="G9" s="45"/>
      <c r="H9" s="45"/>
      <c r="I9" s="45"/>
      <c r="J9" s="45"/>
    </row>
    <row r="10" spans="1:14" ht="15.75" x14ac:dyDescent="0.25">
      <c r="A10" s="2"/>
      <c r="B10" s="3"/>
      <c r="C10" s="4"/>
      <c r="D10" s="4"/>
      <c r="E10" s="4"/>
      <c r="F10" s="5"/>
      <c r="G10" s="6" t="s">
        <v>125</v>
      </c>
    </row>
    <row r="11" spans="1:14" ht="15" customHeight="1" x14ac:dyDescent="0.25">
      <c r="A11" s="43">
        <v>3</v>
      </c>
      <c r="B11" s="47" t="s">
        <v>0</v>
      </c>
      <c r="C11" s="43" t="s">
        <v>1</v>
      </c>
      <c r="D11" s="43" t="s">
        <v>2</v>
      </c>
      <c r="E11" s="43" t="s">
        <v>3</v>
      </c>
      <c r="F11" s="43" t="s">
        <v>4</v>
      </c>
      <c r="G11" s="44" t="s">
        <v>121</v>
      </c>
    </row>
    <row r="12" spans="1:14" ht="22.5" customHeight="1" x14ac:dyDescent="0.25">
      <c r="A12" s="43"/>
      <c r="B12" s="47"/>
      <c r="C12" s="43"/>
      <c r="D12" s="43"/>
      <c r="E12" s="43"/>
      <c r="F12" s="43"/>
      <c r="G12" s="44"/>
    </row>
    <row r="13" spans="1:14" ht="47.25" x14ac:dyDescent="0.25">
      <c r="A13" s="7" t="s">
        <v>83</v>
      </c>
      <c r="B13" s="24"/>
      <c r="C13" s="9"/>
      <c r="D13" s="9"/>
      <c r="E13" s="9"/>
      <c r="F13" s="9"/>
      <c r="G13" s="12">
        <f>G18+G23+G49+G52+G55+G60+G67+G69+G73+G77+G81+G98+G102+G114+G58</f>
        <v>108244.6</v>
      </c>
      <c r="M13" s="34"/>
    </row>
    <row r="14" spans="1:14" ht="31.5" x14ac:dyDescent="0.25">
      <c r="A14" s="7" t="s">
        <v>85</v>
      </c>
      <c r="B14" s="24"/>
      <c r="C14" s="9"/>
      <c r="D14" s="9"/>
      <c r="E14" s="9"/>
      <c r="F14" s="9"/>
      <c r="G14" s="12">
        <f>G18+G23+G49+G52+G55+G60+G67+G102+G114+G58</f>
        <v>91852.700000000012</v>
      </c>
      <c r="M14" s="34"/>
      <c r="N14" s="34"/>
    </row>
    <row r="15" spans="1:14" ht="53.25" customHeight="1" x14ac:dyDescent="0.25">
      <c r="A15" s="7" t="s">
        <v>80</v>
      </c>
      <c r="B15" s="24" t="s">
        <v>5</v>
      </c>
      <c r="C15" s="8" t="s">
        <v>82</v>
      </c>
      <c r="D15" s="9"/>
      <c r="E15" s="9"/>
      <c r="F15" s="9"/>
      <c r="G15" s="12">
        <f>G18+G23+G49+G52+G55+G60+G67+G69+G73+G77+G81+G98+G58</f>
        <v>98499.8</v>
      </c>
      <c r="M15" s="34"/>
      <c r="N15" s="34"/>
    </row>
    <row r="16" spans="1:14" ht="31.5" x14ac:dyDescent="0.25">
      <c r="A16" s="7" t="s">
        <v>84</v>
      </c>
      <c r="B16" s="9"/>
      <c r="C16" s="26" t="s">
        <v>6</v>
      </c>
      <c r="D16" s="9"/>
      <c r="E16" s="9"/>
      <c r="F16" s="9"/>
      <c r="G16" s="12">
        <f>G18+G23+G49+G52+G55+G60+G67+AB57+G58</f>
        <v>82107.900000000009</v>
      </c>
      <c r="N16" s="34"/>
    </row>
    <row r="17" spans="1:14" ht="63" x14ac:dyDescent="0.25">
      <c r="A17" s="11" t="s">
        <v>7</v>
      </c>
      <c r="B17" s="9"/>
      <c r="C17" s="8"/>
      <c r="D17" s="24" t="s">
        <v>8</v>
      </c>
      <c r="E17" s="8"/>
      <c r="F17" s="9"/>
      <c r="G17" s="12"/>
      <c r="M17" s="34"/>
      <c r="N17" s="34"/>
    </row>
    <row r="18" spans="1:14" ht="15.75" x14ac:dyDescent="0.25">
      <c r="A18" s="13" t="s">
        <v>9</v>
      </c>
      <c r="B18" s="9"/>
      <c r="C18" s="8"/>
      <c r="D18" s="8"/>
      <c r="E18" s="14" t="s">
        <v>10</v>
      </c>
      <c r="F18" s="9"/>
      <c r="G18" s="12">
        <f>G19+G20+G21+G22</f>
        <v>1729.8999999999999</v>
      </c>
    </row>
    <row r="19" spans="1:14" ht="47.25" x14ac:dyDescent="0.25">
      <c r="A19" s="15" t="s">
        <v>11</v>
      </c>
      <c r="B19" s="9"/>
      <c r="C19" s="8"/>
      <c r="D19" s="8"/>
      <c r="E19" s="8"/>
      <c r="F19" s="24" t="s">
        <v>12</v>
      </c>
      <c r="G19" s="31">
        <v>1328.6</v>
      </c>
    </row>
    <row r="20" spans="1:14" ht="63" x14ac:dyDescent="0.25">
      <c r="A20" s="15" t="s">
        <v>19</v>
      </c>
      <c r="B20" s="9"/>
      <c r="C20" s="8"/>
      <c r="D20" s="8"/>
      <c r="E20" s="8"/>
      <c r="F20" s="24" t="s">
        <v>20</v>
      </c>
      <c r="G20" s="31"/>
    </row>
    <row r="21" spans="1:14" ht="81.75" customHeight="1" x14ac:dyDescent="0.25">
      <c r="A21" s="15" t="s">
        <v>13</v>
      </c>
      <c r="B21" s="9"/>
      <c r="C21" s="8"/>
      <c r="D21" s="8"/>
      <c r="E21" s="8"/>
      <c r="F21" s="24" t="s">
        <v>14</v>
      </c>
      <c r="G21" s="31">
        <v>401.3</v>
      </c>
    </row>
    <row r="22" spans="1:14" ht="63" x14ac:dyDescent="0.25">
      <c r="A22" s="15" t="s">
        <v>21</v>
      </c>
      <c r="B22" s="9"/>
      <c r="C22" s="8"/>
      <c r="D22" s="8"/>
      <c r="E22" s="8"/>
      <c r="F22" s="24" t="s">
        <v>22</v>
      </c>
      <c r="G22" s="31"/>
    </row>
    <row r="23" spans="1:14" ht="94.5" x14ac:dyDescent="0.25">
      <c r="A23" s="11" t="s">
        <v>15</v>
      </c>
      <c r="B23" s="9"/>
      <c r="C23" s="9"/>
      <c r="D23" s="26" t="s">
        <v>16</v>
      </c>
      <c r="E23" s="9"/>
      <c r="F23" s="9"/>
      <c r="G23" s="12">
        <f>G24+G36+G44</f>
        <v>69211.10000000002</v>
      </c>
    </row>
    <row r="24" spans="1:14" ht="47.25" x14ac:dyDescent="0.25">
      <c r="A24" s="13" t="s">
        <v>17</v>
      </c>
      <c r="B24" s="9"/>
      <c r="C24" s="8"/>
      <c r="D24" s="8"/>
      <c r="E24" s="14" t="s">
        <v>18</v>
      </c>
      <c r="F24" s="9"/>
      <c r="G24" s="12">
        <f>SUM(G25:G35)</f>
        <v>65991.300000000017</v>
      </c>
    </row>
    <row r="25" spans="1:14" ht="47.25" x14ac:dyDescent="0.25">
      <c r="A25" s="15" t="s">
        <v>11</v>
      </c>
      <c r="B25" s="9"/>
      <c r="C25" s="9"/>
      <c r="D25" s="9"/>
      <c r="E25" s="9"/>
      <c r="F25" s="26" t="s">
        <v>12</v>
      </c>
      <c r="G25" s="31">
        <v>36208</v>
      </c>
    </row>
    <row r="26" spans="1:14" ht="63" x14ac:dyDescent="0.25">
      <c r="A26" s="15" t="s">
        <v>19</v>
      </c>
      <c r="B26" s="9"/>
      <c r="C26" s="9"/>
      <c r="D26" s="9"/>
      <c r="E26" s="9"/>
      <c r="F26" s="26" t="s">
        <v>20</v>
      </c>
      <c r="G26" s="31">
        <v>2467.3000000000002</v>
      </c>
    </row>
    <row r="27" spans="1:14" ht="94.5" x14ac:dyDescent="0.25">
      <c r="A27" s="15" t="s">
        <v>13</v>
      </c>
      <c r="B27" s="9"/>
      <c r="C27" s="8"/>
      <c r="D27" s="8"/>
      <c r="E27" s="8"/>
      <c r="F27" s="24" t="s">
        <v>14</v>
      </c>
      <c r="G27" s="31">
        <v>10934.8</v>
      </c>
    </row>
    <row r="28" spans="1:14" ht="63" x14ac:dyDescent="0.25">
      <c r="A28" s="15" t="s">
        <v>29</v>
      </c>
      <c r="B28" s="9"/>
      <c r="C28" s="8"/>
      <c r="D28" s="8"/>
      <c r="E28" s="8"/>
      <c r="F28" s="24" t="s">
        <v>30</v>
      </c>
      <c r="G28" s="31">
        <v>2315.3000000000002</v>
      </c>
    </row>
    <row r="29" spans="1:14" ht="63" x14ac:dyDescent="0.25">
      <c r="A29" s="15" t="s">
        <v>21</v>
      </c>
      <c r="B29" s="9"/>
      <c r="C29" s="9"/>
      <c r="D29" s="9"/>
      <c r="E29" s="9"/>
      <c r="F29" s="26" t="s">
        <v>22</v>
      </c>
      <c r="G29" s="31">
        <v>10074.5</v>
      </c>
    </row>
    <row r="30" spans="1:14" ht="24" customHeight="1" x14ac:dyDescent="0.25">
      <c r="A30" s="15" t="s">
        <v>113</v>
      </c>
      <c r="B30" s="9"/>
      <c r="C30" s="9"/>
      <c r="D30" s="9"/>
      <c r="E30" s="9"/>
      <c r="F30" s="26">
        <v>247</v>
      </c>
      <c r="G30" s="31">
        <v>3416.4</v>
      </c>
    </row>
    <row r="31" spans="1:14" ht="140.25" customHeight="1" x14ac:dyDescent="0.25">
      <c r="A31" s="15" t="s">
        <v>103</v>
      </c>
      <c r="B31" s="9"/>
      <c r="C31" s="9"/>
      <c r="D31" s="9"/>
      <c r="E31" s="9"/>
      <c r="F31" s="26">
        <v>831</v>
      </c>
      <c r="G31" s="31"/>
    </row>
    <row r="32" spans="1:14" ht="31.5" x14ac:dyDescent="0.25">
      <c r="A32" s="15" t="s">
        <v>23</v>
      </c>
      <c r="B32" s="9"/>
      <c r="C32" s="9"/>
      <c r="D32" s="9"/>
      <c r="E32" s="9"/>
      <c r="F32" s="26" t="s">
        <v>24</v>
      </c>
      <c r="G32" s="31">
        <v>500</v>
      </c>
    </row>
    <row r="33" spans="1:10" ht="31.5" x14ac:dyDescent="0.25">
      <c r="A33" s="15" t="s">
        <v>25</v>
      </c>
      <c r="B33" s="9"/>
      <c r="C33" s="9"/>
      <c r="D33" s="9"/>
      <c r="E33" s="9"/>
      <c r="F33" s="26" t="s">
        <v>26</v>
      </c>
      <c r="G33" s="31">
        <v>70</v>
      </c>
    </row>
    <row r="34" spans="1:10" ht="15.75" x14ac:dyDescent="0.25">
      <c r="A34" s="15" t="s">
        <v>90</v>
      </c>
      <c r="B34" s="9"/>
      <c r="C34" s="9"/>
      <c r="D34" s="9"/>
      <c r="E34" s="9"/>
      <c r="F34" s="26">
        <v>853</v>
      </c>
      <c r="G34" s="31">
        <v>5</v>
      </c>
    </row>
    <row r="35" spans="1:10" ht="31.5" x14ac:dyDescent="0.25">
      <c r="A35" s="15" t="s">
        <v>91</v>
      </c>
      <c r="B35" s="9"/>
      <c r="C35" s="9"/>
      <c r="D35" s="9"/>
      <c r="E35" s="9"/>
      <c r="F35" s="26">
        <v>414</v>
      </c>
      <c r="G35" s="31">
        <v>0</v>
      </c>
    </row>
    <row r="36" spans="1:10" ht="94.5" x14ac:dyDescent="0.25">
      <c r="A36" s="16" t="s">
        <v>27</v>
      </c>
      <c r="B36" s="9"/>
      <c r="C36" s="8"/>
      <c r="D36" s="8"/>
      <c r="E36" s="17" t="s">
        <v>28</v>
      </c>
      <c r="F36" s="9"/>
      <c r="G36" s="12">
        <f>SUM(G37:G43)</f>
        <v>1408</v>
      </c>
    </row>
    <row r="37" spans="1:10" ht="47.25" x14ac:dyDescent="0.25">
      <c r="A37" s="15" t="s">
        <v>11</v>
      </c>
      <c r="B37" s="9"/>
      <c r="C37" s="9"/>
      <c r="D37" s="9"/>
      <c r="E37" s="9"/>
      <c r="F37" s="26" t="s">
        <v>12</v>
      </c>
      <c r="G37" s="31">
        <v>773</v>
      </c>
    </row>
    <row r="38" spans="1:10" ht="63" x14ac:dyDescent="0.25">
      <c r="A38" s="15" t="s">
        <v>19</v>
      </c>
      <c r="B38" s="9"/>
      <c r="C38" s="9"/>
      <c r="D38" s="9"/>
      <c r="E38" s="9"/>
      <c r="F38" s="26">
        <v>122</v>
      </c>
      <c r="G38" s="31">
        <v>78.2</v>
      </c>
    </row>
    <row r="39" spans="1:10" ht="94.5" x14ac:dyDescent="0.25">
      <c r="A39" s="15" t="s">
        <v>13</v>
      </c>
      <c r="B39" s="9"/>
      <c r="C39" s="8"/>
      <c r="D39" s="8"/>
      <c r="E39" s="8"/>
      <c r="F39" s="24" t="s">
        <v>14</v>
      </c>
      <c r="G39" s="31">
        <v>233.5</v>
      </c>
    </row>
    <row r="40" spans="1:10" ht="63" x14ac:dyDescent="0.25">
      <c r="A40" s="15" t="s">
        <v>29</v>
      </c>
      <c r="B40" s="9"/>
      <c r="C40" s="8"/>
      <c r="D40" s="8"/>
      <c r="E40" s="8"/>
      <c r="F40" s="24" t="s">
        <v>30</v>
      </c>
      <c r="G40" s="31"/>
    </row>
    <row r="41" spans="1:10" ht="63" x14ac:dyDescent="0.25">
      <c r="A41" s="15" t="s">
        <v>21</v>
      </c>
      <c r="B41" s="9"/>
      <c r="C41" s="9"/>
      <c r="D41" s="9"/>
      <c r="E41" s="9"/>
      <c r="F41" s="26" t="s">
        <v>22</v>
      </c>
      <c r="G41" s="31">
        <v>323.3</v>
      </c>
    </row>
    <row r="42" spans="1:10" ht="31.5" x14ac:dyDescent="0.25">
      <c r="A42" s="15" t="s">
        <v>23</v>
      </c>
      <c r="B42" s="9"/>
      <c r="C42" s="9"/>
      <c r="D42" s="9"/>
      <c r="E42" s="9"/>
      <c r="F42" s="26" t="s">
        <v>24</v>
      </c>
      <c r="G42" s="31"/>
    </row>
    <row r="43" spans="1:10" ht="31.5" x14ac:dyDescent="0.25">
      <c r="A43" s="15" t="s">
        <v>25</v>
      </c>
      <c r="B43" s="9"/>
      <c r="C43" s="9"/>
      <c r="D43" s="9"/>
      <c r="E43" s="9"/>
      <c r="F43" s="26">
        <v>852</v>
      </c>
      <c r="G43" s="31"/>
    </row>
    <row r="44" spans="1:10" ht="110.25" x14ac:dyDescent="0.25">
      <c r="A44" s="16" t="s">
        <v>31</v>
      </c>
      <c r="B44" s="9"/>
      <c r="C44" s="8"/>
      <c r="D44" s="8"/>
      <c r="E44" s="17" t="s">
        <v>32</v>
      </c>
      <c r="F44" s="9"/>
      <c r="G44" s="12">
        <f>G45+G46+G47+G48</f>
        <v>1811.8</v>
      </c>
    </row>
    <row r="45" spans="1:10" ht="47.25" x14ac:dyDescent="0.25">
      <c r="A45" s="15" t="s">
        <v>11</v>
      </c>
      <c r="B45" s="9"/>
      <c r="C45" s="9"/>
      <c r="D45" s="9"/>
      <c r="E45" s="9"/>
      <c r="F45" s="26" t="s">
        <v>12</v>
      </c>
      <c r="G45" s="10">
        <v>1361.5</v>
      </c>
      <c r="H45" s="10">
        <v>1349.4</v>
      </c>
      <c r="I45" s="10">
        <v>1349.4</v>
      </c>
      <c r="J45" s="10">
        <v>1349.4</v>
      </c>
    </row>
    <row r="46" spans="1:10" ht="63" x14ac:dyDescent="0.25">
      <c r="A46" s="15" t="s">
        <v>19</v>
      </c>
      <c r="B46" s="9"/>
      <c r="C46" s="9"/>
      <c r="D46" s="9"/>
      <c r="E46" s="9"/>
      <c r="F46" s="26">
        <v>122</v>
      </c>
      <c r="G46" s="10">
        <v>39.1</v>
      </c>
    </row>
    <row r="47" spans="1:10" ht="94.5" x14ac:dyDescent="0.25">
      <c r="A47" s="15" t="s">
        <v>13</v>
      </c>
      <c r="B47" s="9"/>
      <c r="C47" s="8"/>
      <c r="D47" s="8"/>
      <c r="E47" s="8"/>
      <c r="F47" s="24" t="s">
        <v>14</v>
      </c>
      <c r="G47" s="10">
        <v>411.2</v>
      </c>
      <c r="H47" s="10">
        <v>407.5</v>
      </c>
      <c r="I47" s="10">
        <v>407.5</v>
      </c>
      <c r="J47" s="10">
        <v>407.5</v>
      </c>
    </row>
    <row r="48" spans="1:10" ht="63" x14ac:dyDescent="0.25">
      <c r="A48" s="15" t="s">
        <v>21</v>
      </c>
      <c r="B48" s="9"/>
      <c r="C48" s="8"/>
      <c r="D48" s="8"/>
      <c r="E48" s="8"/>
      <c r="F48" s="24" t="s">
        <v>22</v>
      </c>
      <c r="G48" s="10"/>
    </row>
    <row r="49" spans="1:14" ht="75" customHeight="1" x14ac:dyDescent="0.25">
      <c r="A49" s="15" t="s">
        <v>96</v>
      </c>
      <c r="B49" s="9"/>
      <c r="C49" s="8"/>
      <c r="D49" s="24" t="s">
        <v>46</v>
      </c>
      <c r="E49" s="8"/>
      <c r="F49" s="24"/>
      <c r="G49" s="12">
        <v>487</v>
      </c>
    </row>
    <row r="50" spans="1:14" ht="94.5" x14ac:dyDescent="0.25">
      <c r="A50" s="15" t="s">
        <v>97</v>
      </c>
      <c r="B50" s="9"/>
      <c r="C50" s="8"/>
      <c r="D50" s="8"/>
      <c r="E50" s="36" t="s">
        <v>106</v>
      </c>
      <c r="F50" s="35"/>
      <c r="G50" s="10">
        <v>487</v>
      </c>
    </row>
    <row r="51" spans="1:14" ht="63" x14ac:dyDescent="0.25">
      <c r="A51" s="15" t="s">
        <v>21</v>
      </c>
      <c r="B51" s="9"/>
      <c r="C51" s="8"/>
      <c r="D51" s="8"/>
      <c r="E51" s="8"/>
      <c r="F51" s="23" t="s">
        <v>105</v>
      </c>
      <c r="G51" s="10">
        <v>487</v>
      </c>
    </row>
    <row r="52" spans="1:14" ht="31.5" x14ac:dyDescent="0.25">
      <c r="A52" s="37" t="s">
        <v>107</v>
      </c>
      <c r="B52" s="9"/>
      <c r="C52" s="8"/>
      <c r="D52" s="24" t="s">
        <v>51</v>
      </c>
      <c r="E52" s="8"/>
      <c r="F52" s="23"/>
      <c r="G52" s="12"/>
    </row>
    <row r="53" spans="1:14" ht="31.5" x14ac:dyDescent="0.25">
      <c r="A53" s="15" t="s">
        <v>108</v>
      </c>
      <c r="B53" s="9"/>
      <c r="C53" s="8"/>
      <c r="D53" s="8"/>
      <c r="E53" s="8" t="s">
        <v>109</v>
      </c>
      <c r="F53" s="23" t="s">
        <v>110</v>
      </c>
      <c r="G53" s="10"/>
    </row>
    <row r="54" spans="1:14" ht="39" x14ac:dyDescent="0.25">
      <c r="A54" s="38" t="s">
        <v>112</v>
      </c>
      <c r="B54" s="9"/>
      <c r="C54" s="8"/>
      <c r="D54" s="8"/>
      <c r="E54" s="8" t="s">
        <v>36</v>
      </c>
      <c r="F54" s="23" t="s">
        <v>22</v>
      </c>
      <c r="G54" s="10"/>
    </row>
    <row r="55" spans="1:14" ht="15.75" x14ac:dyDescent="0.25">
      <c r="A55" s="18" t="s">
        <v>33</v>
      </c>
      <c r="B55" s="9"/>
      <c r="C55" s="8"/>
      <c r="D55" s="24" t="s">
        <v>34</v>
      </c>
      <c r="E55" s="8"/>
      <c r="F55" s="24"/>
      <c r="G55" s="12">
        <v>500</v>
      </c>
    </row>
    <row r="56" spans="1:14" ht="31.5" x14ac:dyDescent="0.25">
      <c r="A56" s="15" t="s">
        <v>35</v>
      </c>
      <c r="B56" s="9"/>
      <c r="C56" s="8"/>
      <c r="D56" s="24"/>
      <c r="E56" s="8" t="s">
        <v>36</v>
      </c>
      <c r="F56" s="24"/>
      <c r="G56" s="10">
        <v>500</v>
      </c>
    </row>
    <row r="57" spans="1:14" ht="15.75" x14ac:dyDescent="0.25">
      <c r="A57" s="15" t="s">
        <v>37</v>
      </c>
      <c r="B57" s="9"/>
      <c r="C57" s="8"/>
      <c r="D57" s="24"/>
      <c r="E57" s="8"/>
      <c r="F57" s="24" t="s">
        <v>38</v>
      </c>
      <c r="G57" s="10">
        <v>500</v>
      </c>
    </row>
    <row r="58" spans="1:14" ht="31.5" x14ac:dyDescent="0.25">
      <c r="A58" s="18" t="s">
        <v>116</v>
      </c>
      <c r="B58" s="9"/>
      <c r="C58" s="8"/>
      <c r="D58" s="24" t="s">
        <v>40</v>
      </c>
      <c r="E58" s="8"/>
      <c r="F58" s="24"/>
      <c r="G58" s="12">
        <v>203</v>
      </c>
      <c r="K58" s="41"/>
      <c r="L58" s="41"/>
      <c r="N58" s="30"/>
    </row>
    <row r="59" spans="1:14" ht="110.25" x14ac:dyDescent="0.25">
      <c r="A59" s="40" t="s">
        <v>124</v>
      </c>
      <c r="B59" s="9"/>
      <c r="C59" s="8"/>
      <c r="D59" s="24"/>
      <c r="E59" s="24" t="s">
        <v>117</v>
      </c>
      <c r="F59" s="24" t="s">
        <v>22</v>
      </c>
      <c r="G59" s="10">
        <v>203</v>
      </c>
      <c r="K59" s="41"/>
      <c r="L59" s="41"/>
      <c r="N59" s="30"/>
    </row>
    <row r="60" spans="1:14" ht="31.5" x14ac:dyDescent="0.25">
      <c r="A60" s="11" t="s">
        <v>39</v>
      </c>
      <c r="B60" s="9"/>
      <c r="C60" s="9"/>
      <c r="D60" s="26" t="s">
        <v>40</v>
      </c>
      <c r="E60" s="9"/>
      <c r="F60" s="26"/>
      <c r="G60" s="12">
        <f>G62+G63+G64+G65+G66</f>
        <v>9876.9</v>
      </c>
    </row>
    <row r="61" spans="1:14" ht="31.5" x14ac:dyDescent="0.25">
      <c r="A61" s="16" t="s">
        <v>41</v>
      </c>
      <c r="B61" s="9"/>
      <c r="C61" s="8"/>
      <c r="D61" s="8"/>
      <c r="E61" s="19" t="s">
        <v>42</v>
      </c>
      <c r="F61" s="26"/>
      <c r="G61" s="31">
        <f>G62+G63+G64+G65+G66</f>
        <v>9876.9</v>
      </c>
    </row>
    <row r="62" spans="1:14" ht="31.5" x14ac:dyDescent="0.25">
      <c r="A62" s="15" t="s">
        <v>43</v>
      </c>
      <c r="B62" s="9"/>
      <c r="C62" s="9"/>
      <c r="D62" s="9"/>
      <c r="E62" s="9"/>
      <c r="F62" s="26">
        <v>121</v>
      </c>
      <c r="G62" s="31">
        <v>3112.4</v>
      </c>
    </row>
    <row r="63" spans="1:14" ht="110.25" x14ac:dyDescent="0.25">
      <c r="A63" s="15" t="s">
        <v>44</v>
      </c>
      <c r="B63" s="9"/>
      <c r="C63" s="8"/>
      <c r="D63" s="8"/>
      <c r="E63" s="8"/>
      <c r="F63" s="24" t="s">
        <v>14</v>
      </c>
      <c r="G63" s="31">
        <v>940</v>
      </c>
    </row>
    <row r="64" spans="1:14" ht="63" x14ac:dyDescent="0.25">
      <c r="A64" s="15" t="s">
        <v>21</v>
      </c>
      <c r="B64" s="9"/>
      <c r="C64" s="9"/>
      <c r="D64" s="9"/>
      <c r="E64" s="9"/>
      <c r="F64" s="26">
        <v>244</v>
      </c>
      <c r="G64" s="31">
        <v>5779.5</v>
      </c>
    </row>
    <row r="65" spans="1:10" ht="31.5" x14ac:dyDescent="0.25">
      <c r="A65" s="15" t="s">
        <v>23</v>
      </c>
      <c r="B65" s="9"/>
      <c r="C65" s="9"/>
      <c r="D65" s="9"/>
      <c r="E65" s="9"/>
      <c r="F65" s="26" t="s">
        <v>24</v>
      </c>
      <c r="G65" s="31"/>
    </row>
    <row r="66" spans="1:10" ht="31.5" x14ac:dyDescent="0.25">
      <c r="A66" s="15" t="s">
        <v>25</v>
      </c>
      <c r="B66" s="9"/>
      <c r="C66" s="9"/>
      <c r="D66" s="9"/>
      <c r="E66" s="9"/>
      <c r="F66" s="26" t="s">
        <v>26</v>
      </c>
      <c r="G66" s="31">
        <v>45</v>
      </c>
    </row>
    <row r="67" spans="1:10" ht="94.5" x14ac:dyDescent="0.25">
      <c r="A67" s="15" t="s">
        <v>111</v>
      </c>
      <c r="B67" s="9"/>
      <c r="C67" s="9"/>
      <c r="D67" s="9">
        <v>13</v>
      </c>
      <c r="E67" s="9" t="s">
        <v>89</v>
      </c>
      <c r="F67" s="26"/>
      <c r="G67" s="12">
        <v>100</v>
      </c>
    </row>
    <row r="68" spans="1:10" ht="63" x14ac:dyDescent="0.25">
      <c r="A68" s="15" t="s">
        <v>21</v>
      </c>
      <c r="B68" s="9"/>
      <c r="C68" s="9"/>
      <c r="D68" s="9"/>
      <c r="E68" s="9"/>
      <c r="F68" s="26">
        <v>244</v>
      </c>
      <c r="G68" s="10">
        <v>100</v>
      </c>
    </row>
    <row r="69" spans="1:10" ht="23.25" customHeight="1" x14ac:dyDescent="0.25">
      <c r="A69" s="7" t="s">
        <v>45</v>
      </c>
      <c r="B69" s="20"/>
      <c r="C69" s="27" t="s">
        <v>46</v>
      </c>
      <c r="D69" s="26"/>
      <c r="E69" s="9"/>
      <c r="F69" s="26"/>
      <c r="G69" s="12">
        <v>0</v>
      </c>
    </row>
    <row r="70" spans="1:10" ht="15.75" x14ac:dyDescent="0.25">
      <c r="A70" s="11" t="s">
        <v>47</v>
      </c>
      <c r="B70" s="20"/>
      <c r="C70" s="20"/>
      <c r="D70" s="27" t="s">
        <v>48</v>
      </c>
      <c r="E70" s="9"/>
      <c r="F70" s="9"/>
      <c r="G70" s="31">
        <v>0</v>
      </c>
    </row>
    <row r="71" spans="1:10" ht="47.25" x14ac:dyDescent="0.25">
      <c r="A71" s="16" t="s">
        <v>49</v>
      </c>
      <c r="B71" s="9"/>
      <c r="C71" s="9"/>
      <c r="D71" s="9"/>
      <c r="E71" s="20" t="s">
        <v>50</v>
      </c>
      <c r="F71" s="9"/>
      <c r="G71" s="31">
        <v>0</v>
      </c>
    </row>
    <row r="72" spans="1:10" ht="63" x14ac:dyDescent="0.25">
      <c r="A72" s="15" t="s">
        <v>21</v>
      </c>
      <c r="B72" s="9"/>
      <c r="C72" s="9"/>
      <c r="D72" s="9"/>
      <c r="E72" s="9"/>
      <c r="F72" s="27" t="s">
        <v>22</v>
      </c>
      <c r="G72" s="31">
        <v>0</v>
      </c>
    </row>
    <row r="73" spans="1:10" ht="15.75" x14ac:dyDescent="0.25">
      <c r="A73" s="7" t="s">
        <v>87</v>
      </c>
      <c r="B73" s="9"/>
      <c r="C73" s="26" t="s">
        <v>51</v>
      </c>
      <c r="D73" s="28"/>
      <c r="E73" s="21"/>
      <c r="F73" s="27"/>
      <c r="G73" s="12">
        <f>G74</f>
        <v>61.7</v>
      </c>
      <c r="H73" s="12" t="e">
        <f>H74+#REF!</f>
        <v>#REF!</v>
      </c>
      <c r="I73" s="12" t="e">
        <f>I74+#REF!</f>
        <v>#REF!</v>
      </c>
      <c r="J73" s="12" t="e">
        <f>J74+#REF!</f>
        <v>#REF!</v>
      </c>
    </row>
    <row r="74" spans="1:10" ht="31.5" x14ac:dyDescent="0.25">
      <c r="A74" s="11" t="s">
        <v>86</v>
      </c>
      <c r="B74" s="9"/>
      <c r="C74" s="26"/>
      <c r="D74" s="28" t="s">
        <v>51</v>
      </c>
      <c r="E74" s="21"/>
      <c r="F74" s="27"/>
      <c r="G74" s="31">
        <v>61.7</v>
      </c>
    </row>
    <row r="75" spans="1:10" ht="94.5" x14ac:dyDescent="0.25">
      <c r="A75" s="15" t="s">
        <v>120</v>
      </c>
      <c r="B75" s="9"/>
      <c r="C75" s="9"/>
      <c r="D75" s="21"/>
      <c r="E75" s="21" t="s">
        <v>88</v>
      </c>
      <c r="F75" s="27"/>
      <c r="G75" s="31">
        <v>61.7</v>
      </c>
    </row>
    <row r="76" spans="1:10" ht="47.25" x14ac:dyDescent="0.25">
      <c r="A76" s="15" t="s">
        <v>52</v>
      </c>
      <c r="B76" s="9"/>
      <c r="C76" s="9"/>
      <c r="D76" s="21"/>
      <c r="E76" s="21"/>
      <c r="F76" s="27">
        <v>244</v>
      </c>
      <c r="G76" s="31">
        <v>61.7</v>
      </c>
    </row>
    <row r="77" spans="1:10" ht="15.75" x14ac:dyDescent="0.25">
      <c r="A77" s="18" t="s">
        <v>55</v>
      </c>
      <c r="B77" s="22"/>
      <c r="C77" s="24" t="s">
        <v>56</v>
      </c>
      <c r="D77" s="29"/>
      <c r="E77" s="22"/>
      <c r="F77" s="22"/>
      <c r="G77" s="12">
        <v>656</v>
      </c>
    </row>
    <row r="78" spans="1:10" ht="31.5" x14ac:dyDescent="0.25">
      <c r="A78" s="15" t="s">
        <v>57</v>
      </c>
      <c r="B78" s="9"/>
      <c r="C78" s="26"/>
      <c r="D78" s="24" t="s">
        <v>16</v>
      </c>
      <c r="E78" s="9"/>
      <c r="F78" s="9"/>
      <c r="G78" s="31">
        <v>656</v>
      </c>
    </row>
    <row r="79" spans="1:10" ht="78.75" x14ac:dyDescent="0.25">
      <c r="A79" s="15" t="s">
        <v>119</v>
      </c>
      <c r="B79" s="9"/>
      <c r="C79" s="26"/>
      <c r="D79" s="26"/>
      <c r="E79" s="23" t="s">
        <v>58</v>
      </c>
      <c r="F79" s="9"/>
      <c r="G79" s="31">
        <v>656</v>
      </c>
    </row>
    <row r="80" spans="1:10" ht="47.25" x14ac:dyDescent="0.25">
      <c r="A80" s="15" t="s">
        <v>59</v>
      </c>
      <c r="B80" s="9"/>
      <c r="C80" s="26"/>
      <c r="D80" s="26"/>
      <c r="E80" s="9"/>
      <c r="F80" s="9">
        <v>244</v>
      </c>
      <c r="G80" s="31">
        <v>656</v>
      </c>
    </row>
    <row r="81" spans="1:11" ht="15.75" x14ac:dyDescent="0.25">
      <c r="A81" s="18" t="s">
        <v>77</v>
      </c>
      <c r="B81" s="9"/>
      <c r="C81" s="26">
        <v>10</v>
      </c>
      <c r="D81" s="26"/>
      <c r="E81" s="9"/>
      <c r="F81" s="9"/>
      <c r="G81" s="12">
        <f>G84+G86+G87+G88+G89</f>
        <v>15391.9</v>
      </c>
      <c r="H81" s="12">
        <f t="shared" ref="H81:J81" si="0">H84+H86+H87+H88</f>
        <v>0</v>
      </c>
      <c r="I81" s="12">
        <f t="shared" si="0"/>
        <v>0</v>
      </c>
      <c r="J81" s="12">
        <f t="shared" si="0"/>
        <v>0</v>
      </c>
    </row>
    <row r="82" spans="1:11" ht="15.75" x14ac:dyDescent="0.25">
      <c r="A82" s="15" t="s">
        <v>100</v>
      </c>
      <c r="B82" s="9"/>
      <c r="C82" s="26"/>
      <c r="D82" s="24" t="s">
        <v>6</v>
      </c>
      <c r="E82" s="9"/>
      <c r="F82" s="9"/>
      <c r="G82" s="10">
        <v>705</v>
      </c>
      <c r="H82" s="10">
        <v>545.79999999999995</v>
      </c>
      <c r="I82" s="10">
        <v>545.79999999999995</v>
      </c>
      <c r="J82" s="10">
        <v>545.79999999999995</v>
      </c>
      <c r="K82" s="42"/>
    </row>
    <row r="83" spans="1:11" ht="15.75" x14ac:dyDescent="0.25">
      <c r="A83" s="15" t="s">
        <v>101</v>
      </c>
      <c r="B83" s="9"/>
      <c r="C83" s="26"/>
      <c r="D83" s="26"/>
      <c r="E83" s="8">
        <v>2210728960</v>
      </c>
      <c r="F83" s="9"/>
      <c r="G83" s="10">
        <v>705</v>
      </c>
      <c r="H83" s="10">
        <v>545.79999999999995</v>
      </c>
      <c r="I83" s="10">
        <v>545.79999999999995</v>
      </c>
      <c r="J83" s="10">
        <v>545.79999999999995</v>
      </c>
    </row>
    <row r="84" spans="1:11" ht="15.75" x14ac:dyDescent="0.25">
      <c r="A84" s="15" t="s">
        <v>102</v>
      </c>
      <c r="B84" s="9"/>
      <c r="C84" s="26"/>
      <c r="D84" s="26"/>
      <c r="E84" s="8"/>
      <c r="F84" s="9">
        <v>312</v>
      </c>
      <c r="G84" s="10">
        <v>705</v>
      </c>
      <c r="H84" s="33"/>
      <c r="I84" s="33"/>
      <c r="J84" s="33"/>
    </row>
    <row r="85" spans="1:11" ht="15.75" x14ac:dyDescent="0.25">
      <c r="A85" s="15" t="s">
        <v>78</v>
      </c>
      <c r="B85" s="9"/>
      <c r="C85" s="26"/>
      <c r="D85" s="24" t="s">
        <v>16</v>
      </c>
      <c r="E85" s="9"/>
      <c r="F85" s="9"/>
      <c r="G85" s="10"/>
    </row>
    <row r="86" spans="1:11" ht="24" customHeight="1" x14ac:dyDescent="0.25">
      <c r="A86" s="15" t="s">
        <v>73</v>
      </c>
      <c r="B86" s="9"/>
      <c r="C86" s="26"/>
      <c r="D86" s="26"/>
      <c r="E86" s="8" t="s">
        <v>74</v>
      </c>
      <c r="F86" s="9">
        <v>313</v>
      </c>
      <c r="G86" s="12">
        <v>11819.9</v>
      </c>
    </row>
    <row r="87" spans="1:11" ht="63" x14ac:dyDescent="0.25">
      <c r="A87" s="15" t="s">
        <v>94</v>
      </c>
      <c r="B87" s="9"/>
      <c r="C87" s="26"/>
      <c r="D87" s="26"/>
      <c r="E87" s="8" t="s">
        <v>95</v>
      </c>
      <c r="F87" s="9">
        <v>313</v>
      </c>
      <c r="G87" s="12"/>
    </row>
    <row r="88" spans="1:11" ht="31.5" customHeight="1" x14ac:dyDescent="0.25">
      <c r="A88" s="15" t="s">
        <v>75</v>
      </c>
      <c r="B88" s="9"/>
      <c r="C88" s="26"/>
      <c r="D88" s="26"/>
      <c r="E88" s="8" t="s">
        <v>76</v>
      </c>
      <c r="F88" s="9" t="s">
        <v>115</v>
      </c>
      <c r="G88" s="12"/>
    </row>
    <row r="89" spans="1:11" ht="31.5" x14ac:dyDescent="0.25">
      <c r="A89" s="11" t="s">
        <v>114</v>
      </c>
      <c r="B89" s="9"/>
      <c r="C89" s="9"/>
      <c r="D89" s="28" t="s">
        <v>72</v>
      </c>
      <c r="E89" s="21"/>
      <c r="F89" s="27"/>
      <c r="G89" s="32">
        <f>G91+G92+G93+G94+G95+G96+G97</f>
        <v>2867</v>
      </c>
    </row>
    <row r="90" spans="1:11" ht="80.25" customHeight="1" x14ac:dyDescent="0.25">
      <c r="A90" s="15" t="s">
        <v>53</v>
      </c>
      <c r="B90" s="9"/>
      <c r="C90" s="8"/>
      <c r="D90" s="8"/>
      <c r="E90" s="17" t="s">
        <v>54</v>
      </c>
      <c r="F90" s="27"/>
      <c r="G90" s="10">
        <f>G91+G92+G93+G94+G95+G96+G97</f>
        <v>2867</v>
      </c>
      <c r="H90" s="10">
        <f t="shared" ref="H90:J90" si="1">H91+H92+H93+H94+H95+H96+H97</f>
        <v>0</v>
      </c>
      <c r="I90" s="10">
        <f t="shared" si="1"/>
        <v>0</v>
      </c>
      <c r="J90" s="10">
        <f t="shared" si="1"/>
        <v>0</v>
      </c>
    </row>
    <row r="91" spans="1:11" ht="33.75" customHeight="1" x14ac:dyDescent="0.25">
      <c r="A91" s="15" t="s">
        <v>11</v>
      </c>
      <c r="B91" s="9"/>
      <c r="C91" s="9"/>
      <c r="D91" s="9"/>
      <c r="E91" s="9"/>
      <c r="F91" s="26" t="s">
        <v>12</v>
      </c>
      <c r="G91" s="10">
        <v>1901.1</v>
      </c>
    </row>
    <row r="92" spans="1:11" ht="63" x14ac:dyDescent="0.25">
      <c r="A92" s="15" t="s">
        <v>19</v>
      </c>
      <c r="B92" s="9"/>
      <c r="C92" s="9"/>
      <c r="D92" s="9"/>
      <c r="E92" s="9"/>
      <c r="F92" s="26" t="s">
        <v>20</v>
      </c>
      <c r="G92" s="10">
        <v>123.7</v>
      </c>
    </row>
    <row r="93" spans="1:11" ht="94.5" x14ac:dyDescent="0.25">
      <c r="A93" s="15" t="s">
        <v>13</v>
      </c>
      <c r="B93" s="9"/>
      <c r="C93" s="8"/>
      <c r="D93" s="8"/>
      <c r="E93" s="8"/>
      <c r="F93" s="24" t="s">
        <v>14</v>
      </c>
      <c r="G93" s="10">
        <v>574.1</v>
      </c>
    </row>
    <row r="94" spans="1:11" ht="63" x14ac:dyDescent="0.25">
      <c r="A94" s="15" t="s">
        <v>29</v>
      </c>
      <c r="B94" s="9"/>
      <c r="C94" s="8"/>
      <c r="D94" s="8"/>
      <c r="E94" s="8"/>
      <c r="F94" s="24" t="s">
        <v>30</v>
      </c>
      <c r="G94" s="10"/>
    </row>
    <row r="95" spans="1:11" ht="63" x14ac:dyDescent="0.25">
      <c r="A95" s="15" t="s">
        <v>21</v>
      </c>
      <c r="B95" s="9"/>
      <c r="C95" s="9"/>
      <c r="D95" s="9"/>
      <c r="E95" s="9"/>
      <c r="F95" s="26" t="s">
        <v>22</v>
      </c>
      <c r="G95" s="10">
        <v>268.10000000000002</v>
      </c>
    </row>
    <row r="96" spans="1:11" ht="31.5" x14ac:dyDescent="0.25">
      <c r="A96" s="15" t="s">
        <v>23</v>
      </c>
      <c r="B96" s="9"/>
      <c r="C96" s="9"/>
      <c r="D96" s="9"/>
      <c r="E96" s="9"/>
      <c r="F96" s="26" t="s">
        <v>24</v>
      </c>
      <c r="G96" s="10"/>
    </row>
    <row r="97" spans="1:10" ht="31.5" x14ac:dyDescent="0.25">
      <c r="A97" s="15" t="s">
        <v>25</v>
      </c>
      <c r="B97" s="9"/>
      <c r="C97" s="9"/>
      <c r="D97" s="9"/>
      <c r="E97" s="9"/>
      <c r="F97" s="26">
        <v>852</v>
      </c>
      <c r="G97" s="10">
        <v>0</v>
      </c>
    </row>
    <row r="98" spans="1:10" ht="15.75" x14ac:dyDescent="0.25">
      <c r="A98" s="18" t="s">
        <v>60</v>
      </c>
      <c r="B98" s="9"/>
      <c r="C98" s="24" t="s">
        <v>34</v>
      </c>
      <c r="D98" s="26"/>
      <c r="E98" s="9"/>
      <c r="F98" s="9"/>
      <c r="G98" s="32">
        <v>282.3</v>
      </c>
    </row>
    <row r="99" spans="1:10" ht="15.75" x14ac:dyDescent="0.25">
      <c r="A99" s="15" t="s">
        <v>61</v>
      </c>
      <c r="B99" s="9"/>
      <c r="C99" s="26"/>
      <c r="D99" s="24" t="s">
        <v>6</v>
      </c>
      <c r="E99" s="9"/>
      <c r="F99" s="9"/>
      <c r="G99" s="31">
        <v>282.3</v>
      </c>
    </row>
    <row r="100" spans="1:10" ht="94.5" x14ac:dyDescent="0.25">
      <c r="A100" s="15" t="s">
        <v>118</v>
      </c>
      <c r="B100" s="9"/>
      <c r="C100" s="26"/>
      <c r="D100" s="26"/>
      <c r="E100" s="9">
        <v>1110048204</v>
      </c>
      <c r="F100" s="9"/>
      <c r="G100" s="31">
        <v>282.3</v>
      </c>
    </row>
    <row r="101" spans="1:10" ht="47.25" x14ac:dyDescent="0.25">
      <c r="A101" s="15" t="s">
        <v>62</v>
      </c>
      <c r="B101" s="9"/>
      <c r="C101" s="9"/>
      <c r="D101" s="9"/>
      <c r="E101" s="9"/>
      <c r="F101" s="9">
        <v>244</v>
      </c>
      <c r="G101" s="31">
        <v>282.3</v>
      </c>
    </row>
    <row r="102" spans="1:10" ht="63" x14ac:dyDescent="0.25">
      <c r="A102" s="18" t="s">
        <v>81</v>
      </c>
      <c r="B102" s="9"/>
      <c r="C102" s="8"/>
      <c r="D102" s="8"/>
      <c r="E102" s="8"/>
      <c r="F102" s="8"/>
      <c r="G102" s="12">
        <f>G106+G107+G108+G109+G110+G111+G112+G113</f>
        <v>6534.5</v>
      </c>
    </row>
    <row r="103" spans="1:10" ht="15.75" x14ac:dyDescent="0.25">
      <c r="A103" s="7" t="s">
        <v>69</v>
      </c>
      <c r="B103" s="24" t="s">
        <v>70</v>
      </c>
      <c r="C103" s="8" t="s">
        <v>82</v>
      </c>
      <c r="D103" s="8"/>
      <c r="E103" s="8"/>
      <c r="F103" s="8"/>
      <c r="G103" s="10"/>
    </row>
    <row r="104" spans="1:10" ht="78.75" x14ac:dyDescent="0.25">
      <c r="A104" s="11" t="s">
        <v>71</v>
      </c>
      <c r="B104" s="9"/>
      <c r="C104" s="8"/>
      <c r="D104" s="24" t="s">
        <v>72</v>
      </c>
      <c r="E104" s="8"/>
      <c r="F104" s="8"/>
      <c r="G104" s="10">
        <f>G105</f>
        <v>6534.5</v>
      </c>
      <c r="H104" s="10">
        <f t="shared" ref="H104:J104" si="2">H105</f>
        <v>0</v>
      </c>
      <c r="I104" s="10">
        <f t="shared" si="2"/>
        <v>0</v>
      </c>
      <c r="J104" s="10">
        <f t="shared" si="2"/>
        <v>0</v>
      </c>
    </row>
    <row r="105" spans="1:10" ht="15.75" x14ac:dyDescent="0.25">
      <c r="A105" s="16" t="s">
        <v>66</v>
      </c>
      <c r="B105" s="9"/>
      <c r="C105" s="8"/>
      <c r="D105" s="8"/>
      <c r="E105" s="14" t="s">
        <v>18</v>
      </c>
      <c r="F105" s="8"/>
      <c r="G105" s="10">
        <f>G106+G107+G108+G109+G110+G111+G112+G113</f>
        <v>6534.5</v>
      </c>
      <c r="H105" s="10">
        <f t="shared" ref="H105:J105" si="3">H106+H107+H108+H109+H110+H111+H112+H113</f>
        <v>0</v>
      </c>
      <c r="I105" s="10">
        <f t="shared" si="3"/>
        <v>0</v>
      </c>
      <c r="J105" s="10">
        <f t="shared" si="3"/>
        <v>0</v>
      </c>
    </row>
    <row r="106" spans="1:10" ht="47.25" x14ac:dyDescent="0.25">
      <c r="A106" s="15" t="s">
        <v>11</v>
      </c>
      <c r="B106" s="9"/>
      <c r="C106" s="8"/>
      <c r="D106" s="8"/>
      <c r="E106" s="8"/>
      <c r="F106" s="24" t="s">
        <v>12</v>
      </c>
      <c r="G106" s="31">
        <v>4311.3</v>
      </c>
    </row>
    <row r="107" spans="1:10" ht="63" x14ac:dyDescent="0.25">
      <c r="A107" s="15" t="s">
        <v>19</v>
      </c>
      <c r="B107" s="9"/>
      <c r="C107" s="8"/>
      <c r="D107" s="8"/>
      <c r="E107" s="8"/>
      <c r="F107" s="24" t="s">
        <v>20</v>
      </c>
      <c r="G107" s="31">
        <v>468.8</v>
      </c>
    </row>
    <row r="108" spans="1:10" ht="94.5" x14ac:dyDescent="0.25">
      <c r="A108" s="15" t="s">
        <v>13</v>
      </c>
      <c r="B108" s="9"/>
      <c r="C108" s="8"/>
      <c r="D108" s="8"/>
      <c r="E108" s="8"/>
      <c r="F108" s="24" t="s">
        <v>14</v>
      </c>
      <c r="G108" s="31">
        <v>1302</v>
      </c>
    </row>
    <row r="109" spans="1:10" ht="63" x14ac:dyDescent="0.25">
      <c r="A109" s="15" t="s">
        <v>29</v>
      </c>
      <c r="B109" s="9"/>
      <c r="C109" s="8"/>
      <c r="D109" s="8"/>
      <c r="E109" s="8"/>
      <c r="F109" s="24" t="s">
        <v>30</v>
      </c>
      <c r="G109" s="31"/>
    </row>
    <row r="110" spans="1:10" ht="63" x14ac:dyDescent="0.25">
      <c r="A110" s="15" t="s">
        <v>21</v>
      </c>
      <c r="B110" s="9"/>
      <c r="C110" s="8"/>
      <c r="D110" s="8"/>
      <c r="E110" s="8"/>
      <c r="F110" s="24" t="s">
        <v>22</v>
      </c>
      <c r="G110" s="31">
        <v>447.4</v>
      </c>
    </row>
    <row r="111" spans="1:10" ht="31.5" x14ac:dyDescent="0.25">
      <c r="A111" s="15" t="s">
        <v>23</v>
      </c>
      <c r="B111" s="9"/>
      <c r="C111" s="8"/>
      <c r="D111" s="8"/>
      <c r="E111" s="8"/>
      <c r="F111" s="24" t="s">
        <v>24</v>
      </c>
      <c r="G111" s="10"/>
    </row>
    <row r="112" spans="1:10" ht="31.5" x14ac:dyDescent="0.25">
      <c r="A112" s="15" t="s">
        <v>25</v>
      </c>
      <c r="B112" s="9"/>
      <c r="C112" s="8"/>
      <c r="D112" s="8"/>
      <c r="E112" s="8"/>
      <c r="F112" s="24" t="s">
        <v>26</v>
      </c>
      <c r="G112" s="10"/>
    </row>
    <row r="113" spans="1:10" ht="15.75" x14ac:dyDescent="0.25">
      <c r="A113" s="15" t="s">
        <v>90</v>
      </c>
      <c r="B113" s="9"/>
      <c r="C113" s="8"/>
      <c r="D113" s="8"/>
      <c r="E113" s="8"/>
      <c r="F113" s="24" t="s">
        <v>99</v>
      </c>
      <c r="G113" s="10">
        <v>5</v>
      </c>
    </row>
    <row r="114" spans="1:10" ht="47.25" x14ac:dyDescent="0.25">
      <c r="A114" s="15" t="s">
        <v>79</v>
      </c>
      <c r="B114" s="9"/>
      <c r="C114" s="9"/>
      <c r="D114" s="9"/>
      <c r="E114" s="9"/>
      <c r="F114" s="9"/>
      <c r="G114" s="12">
        <f>G117+G126+G131</f>
        <v>3210.3</v>
      </c>
    </row>
    <row r="115" spans="1:10" ht="15.75" x14ac:dyDescent="0.25">
      <c r="A115" s="18" t="s">
        <v>63</v>
      </c>
      <c r="B115" s="24" t="s">
        <v>64</v>
      </c>
      <c r="C115" s="8" t="s">
        <v>82</v>
      </c>
      <c r="D115" s="8"/>
      <c r="E115" s="8"/>
      <c r="F115" s="20"/>
      <c r="G115" s="10"/>
    </row>
    <row r="116" spans="1:10" ht="81.75" customHeight="1" x14ac:dyDescent="0.25">
      <c r="A116" s="11" t="s">
        <v>65</v>
      </c>
      <c r="B116" s="9"/>
      <c r="C116" s="8"/>
      <c r="D116" s="24" t="s">
        <v>48</v>
      </c>
      <c r="E116" s="8"/>
      <c r="F116" s="20"/>
      <c r="G116" s="10">
        <f>G117+G131</f>
        <v>3210.3</v>
      </c>
      <c r="H116" s="10">
        <f t="shared" ref="H116:J116" si="4">H117+H131</f>
        <v>0</v>
      </c>
      <c r="I116" s="10">
        <f t="shared" si="4"/>
        <v>0</v>
      </c>
      <c r="J116" s="10">
        <f t="shared" si="4"/>
        <v>0</v>
      </c>
    </row>
    <row r="117" spans="1:10" ht="15.75" x14ac:dyDescent="0.25">
      <c r="A117" s="16" t="s">
        <v>66</v>
      </c>
      <c r="B117" s="9"/>
      <c r="C117" s="8"/>
      <c r="D117" s="8"/>
      <c r="E117" s="14" t="s">
        <v>67</v>
      </c>
      <c r="F117" s="20"/>
      <c r="G117" s="10">
        <f>G118+G119+G120+G121+G122+G123+G124+G125</f>
        <v>1241</v>
      </c>
      <c r="H117" s="10">
        <f t="shared" ref="H117:J117" si="5">H118+H119+H120+H121+H122+H123+H124+H125</f>
        <v>0</v>
      </c>
      <c r="I117" s="10">
        <f t="shared" si="5"/>
        <v>0</v>
      </c>
      <c r="J117" s="10">
        <f t="shared" si="5"/>
        <v>0</v>
      </c>
    </row>
    <row r="118" spans="1:10" ht="47.25" x14ac:dyDescent="0.25">
      <c r="A118" s="15" t="s">
        <v>11</v>
      </c>
      <c r="B118" s="9"/>
      <c r="C118" s="8"/>
      <c r="D118" s="8"/>
      <c r="E118" s="8"/>
      <c r="F118" s="24" t="s">
        <v>12</v>
      </c>
      <c r="G118" s="31">
        <v>695</v>
      </c>
    </row>
    <row r="119" spans="1:10" ht="63" x14ac:dyDescent="0.25">
      <c r="A119" s="15" t="s">
        <v>19</v>
      </c>
      <c r="B119" s="9"/>
      <c r="C119" s="8"/>
      <c r="D119" s="8"/>
      <c r="E119" s="8"/>
      <c r="F119" s="24" t="s">
        <v>20</v>
      </c>
      <c r="G119" s="31">
        <v>202</v>
      </c>
    </row>
    <row r="120" spans="1:10" ht="75.75" customHeight="1" x14ac:dyDescent="0.25">
      <c r="A120" s="15" t="s">
        <v>13</v>
      </c>
      <c r="B120" s="9"/>
      <c r="C120" s="8"/>
      <c r="D120" s="8"/>
      <c r="E120" s="8"/>
      <c r="F120" s="24" t="s">
        <v>14</v>
      </c>
      <c r="G120" s="31">
        <v>209.9</v>
      </c>
    </row>
    <row r="121" spans="1:10" ht="63" x14ac:dyDescent="0.25">
      <c r="A121" s="15" t="s">
        <v>29</v>
      </c>
      <c r="B121" s="9"/>
      <c r="C121" s="8"/>
      <c r="D121" s="8"/>
      <c r="E121" s="8"/>
      <c r="F121" s="24" t="s">
        <v>30</v>
      </c>
      <c r="G121" s="31"/>
    </row>
    <row r="122" spans="1:10" ht="63" x14ac:dyDescent="0.25">
      <c r="A122" s="15" t="s">
        <v>21</v>
      </c>
      <c r="B122" s="9"/>
      <c r="C122" s="8"/>
      <c r="D122" s="8"/>
      <c r="E122" s="8"/>
      <c r="F122" s="24" t="s">
        <v>22</v>
      </c>
      <c r="G122" s="31">
        <v>134.1</v>
      </c>
    </row>
    <row r="123" spans="1:10" ht="31.5" x14ac:dyDescent="0.25">
      <c r="A123" s="15" t="s">
        <v>23</v>
      </c>
      <c r="B123" s="9"/>
      <c r="C123" s="8"/>
      <c r="D123" s="8"/>
      <c r="E123" s="8"/>
      <c r="F123" s="24" t="s">
        <v>24</v>
      </c>
      <c r="G123" s="31"/>
    </row>
    <row r="124" spans="1:10" ht="15.75" x14ac:dyDescent="0.25">
      <c r="A124" s="15" t="s">
        <v>98</v>
      </c>
      <c r="B124" s="9"/>
      <c r="C124" s="8"/>
      <c r="D124" s="8"/>
      <c r="E124" s="8"/>
      <c r="F124" s="24" t="s">
        <v>26</v>
      </c>
      <c r="G124" s="31"/>
    </row>
    <row r="125" spans="1:10" ht="15.75" x14ac:dyDescent="0.25">
      <c r="A125" s="15" t="s">
        <v>90</v>
      </c>
      <c r="B125" s="9"/>
      <c r="C125" s="8"/>
      <c r="D125" s="8"/>
      <c r="E125" s="8"/>
      <c r="F125" s="24" t="s">
        <v>99</v>
      </c>
      <c r="G125" s="31"/>
    </row>
    <row r="126" spans="1:10" ht="33" customHeight="1" x14ac:dyDescent="0.25">
      <c r="A126" s="16" t="s">
        <v>92</v>
      </c>
      <c r="B126" s="9"/>
      <c r="C126" s="8"/>
      <c r="D126" s="8"/>
      <c r="E126" s="14" t="s">
        <v>93</v>
      </c>
      <c r="F126" s="24"/>
      <c r="G126" s="10"/>
    </row>
    <row r="127" spans="1:10" ht="47.25" x14ac:dyDescent="0.25">
      <c r="A127" s="15" t="s">
        <v>11</v>
      </c>
      <c r="B127" s="9"/>
      <c r="C127" s="8"/>
      <c r="D127" s="8"/>
      <c r="E127" s="8"/>
      <c r="F127" s="24" t="s">
        <v>12</v>
      </c>
      <c r="G127" s="31"/>
    </row>
    <row r="128" spans="1:10" ht="63" x14ac:dyDescent="0.25">
      <c r="A128" s="15" t="s">
        <v>19</v>
      </c>
      <c r="B128" s="9"/>
      <c r="C128" s="8"/>
      <c r="D128" s="8"/>
      <c r="E128" s="8"/>
      <c r="F128" s="24" t="s">
        <v>20</v>
      </c>
      <c r="G128" s="31"/>
    </row>
    <row r="129" spans="1:10" ht="94.5" x14ac:dyDescent="0.25">
      <c r="A129" s="15" t="s">
        <v>13</v>
      </c>
      <c r="B129" s="9"/>
      <c r="C129" s="8"/>
      <c r="D129" s="8"/>
      <c r="E129" s="8"/>
      <c r="F129" s="24" t="s">
        <v>14</v>
      </c>
      <c r="G129" s="31"/>
    </row>
    <row r="130" spans="1:10" ht="63" x14ac:dyDescent="0.25">
      <c r="A130" s="15" t="s">
        <v>21</v>
      </c>
      <c r="B130" s="9"/>
      <c r="C130" s="8"/>
      <c r="D130" s="8"/>
      <c r="E130" s="8"/>
      <c r="F130" s="24" t="s">
        <v>22</v>
      </c>
      <c r="G130" s="31"/>
    </row>
    <row r="131" spans="1:10" ht="34.5" customHeight="1" x14ac:dyDescent="0.25">
      <c r="A131" s="16" t="s">
        <v>104</v>
      </c>
      <c r="B131" s="9"/>
      <c r="C131" s="8"/>
      <c r="D131" s="8"/>
      <c r="E131" s="14" t="s">
        <v>68</v>
      </c>
      <c r="F131" s="8"/>
      <c r="G131" s="10">
        <f>SUM(G132:G135)</f>
        <v>1969.3</v>
      </c>
      <c r="H131" s="33"/>
      <c r="I131" s="33"/>
      <c r="J131" s="33"/>
    </row>
    <row r="132" spans="1:10" ht="47.25" x14ac:dyDescent="0.25">
      <c r="A132" s="15" t="s">
        <v>11</v>
      </c>
      <c r="B132" s="9"/>
      <c r="C132" s="8"/>
      <c r="D132" s="8"/>
      <c r="E132" s="8"/>
      <c r="F132" s="24" t="s">
        <v>12</v>
      </c>
      <c r="G132" s="31">
        <v>1512.5</v>
      </c>
    </row>
    <row r="133" spans="1:10" ht="63" x14ac:dyDescent="0.25">
      <c r="A133" s="15" t="s">
        <v>19</v>
      </c>
      <c r="B133" s="9"/>
      <c r="C133" s="8"/>
      <c r="D133" s="8"/>
      <c r="E133" s="8"/>
      <c r="F133" s="24" t="s">
        <v>20</v>
      </c>
      <c r="G133" s="31"/>
    </row>
    <row r="134" spans="1:10" ht="62.25" customHeight="1" x14ac:dyDescent="0.25">
      <c r="A134" s="15" t="s">
        <v>13</v>
      </c>
      <c r="B134" s="9"/>
      <c r="C134" s="8"/>
      <c r="D134" s="8"/>
      <c r="E134" s="8"/>
      <c r="F134" s="24" t="s">
        <v>14</v>
      </c>
      <c r="G134" s="31">
        <v>456.8</v>
      </c>
    </row>
    <row r="135" spans="1:10" ht="59.25" customHeight="1" x14ac:dyDescent="0.25">
      <c r="A135" s="15" t="s">
        <v>21</v>
      </c>
      <c r="B135" s="9"/>
      <c r="C135" s="8"/>
      <c r="D135" s="8"/>
      <c r="E135" s="8"/>
      <c r="F135" s="24" t="s">
        <v>22</v>
      </c>
      <c r="G135" s="10"/>
    </row>
    <row r="136" spans="1:10" ht="15.75" x14ac:dyDescent="0.25">
      <c r="A136" s="25"/>
      <c r="B136" s="25"/>
      <c r="C136" s="25"/>
      <c r="D136" s="25"/>
      <c r="E136" s="25"/>
      <c r="F136" s="25"/>
      <c r="G136" s="12"/>
    </row>
  </sheetData>
  <mergeCells count="9">
    <mergeCell ref="F11:F12"/>
    <mergeCell ref="G11:G12"/>
    <mergeCell ref="A9:J9"/>
    <mergeCell ref="E1:J4"/>
    <mergeCell ref="A11:A12"/>
    <mergeCell ref="B11:B12"/>
    <mergeCell ref="C11:C12"/>
    <mergeCell ref="D11:D12"/>
    <mergeCell ref="E11:E12"/>
  </mergeCells>
  <pageMargins left="0.7" right="0.7" top="0.75" bottom="0.75" header="0.3" footer="0.3"/>
  <pageSetup paperSize="9" scale="6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2022-04-21T10:10:27Z</dcterms:modified>
</cp:coreProperties>
</file>